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Committees\Best Practices Library\FinCrime\2023\February\Additional Tools\"/>
    </mc:Choice>
  </mc:AlternateContent>
  <xr:revisionPtr revIDLastSave="0" documentId="13_ncr:1_{44F3C49D-B3E8-4421-9960-00FDB15F82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" sheetId="1" r:id="rId1"/>
    <sheet name="TrendAnalysis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E13" i="1" l="1"/>
  <c r="E12" i="1"/>
  <c r="D10" i="1"/>
  <c r="E10" i="1" s="1"/>
  <c r="E8" i="1"/>
  <c r="D9" i="1"/>
  <c r="E9" i="1" s="1"/>
  <c r="G15" i="2" l="1"/>
  <c r="G16" i="2"/>
  <c r="G17" i="2"/>
  <c r="G18" i="2"/>
  <c r="G19" i="2"/>
  <c r="G20" i="2"/>
  <c r="G21" i="2"/>
  <c r="G22" i="2"/>
  <c r="G23" i="2"/>
  <c r="G24" i="2"/>
  <c r="G25" i="2"/>
  <c r="G14" i="2"/>
  <c r="F15" i="2"/>
  <c r="F16" i="2"/>
  <c r="F17" i="2"/>
  <c r="F18" i="2"/>
  <c r="F19" i="2"/>
  <c r="F20" i="2"/>
  <c r="F21" i="2"/>
  <c r="F22" i="2"/>
  <c r="F23" i="2"/>
  <c r="F24" i="2"/>
  <c r="F25" i="2"/>
  <c r="F14" i="2"/>
  <c r="G26" i="2"/>
  <c r="G27" i="2"/>
  <c r="G28" i="2"/>
  <c r="G29" i="2"/>
  <c r="G30" i="2"/>
  <c r="G31" i="2"/>
  <c r="G32" i="2"/>
  <c r="G33" i="2"/>
  <c r="G34" i="2"/>
  <c r="F26" i="2"/>
  <c r="F27" i="2"/>
  <c r="F28" i="2"/>
  <c r="F29" i="2"/>
  <c r="F30" i="2"/>
  <c r="F31" i="2"/>
  <c r="F32" i="2"/>
  <c r="F33" i="2"/>
  <c r="F34" i="2"/>
  <c r="E28" i="2"/>
  <c r="E29" i="2"/>
  <c r="E31" i="2"/>
  <c r="E32" i="2"/>
  <c r="D33" i="2"/>
  <c r="E33" i="2" s="1"/>
  <c r="D34" i="2"/>
  <c r="E34" i="2" s="1"/>
  <c r="D26" i="2"/>
  <c r="D27" i="2"/>
  <c r="E27" i="2" s="1"/>
  <c r="D28" i="2"/>
  <c r="D29" i="2"/>
  <c r="D30" i="2"/>
  <c r="E30" i="2" s="1"/>
  <c r="D31" i="2"/>
  <c r="D32" i="2"/>
  <c r="E14" i="1"/>
  <c r="D14" i="2"/>
  <c r="D15" i="2"/>
  <c r="D16" i="2"/>
  <c r="D17" i="2"/>
  <c r="D18" i="2"/>
  <c r="D19" i="2"/>
  <c r="D20" i="2"/>
  <c r="E20" i="2" s="1"/>
  <c r="D21" i="2"/>
  <c r="D22" i="2"/>
  <c r="D23" i="2"/>
  <c r="D24" i="2"/>
  <c r="D25" i="2"/>
  <c r="D3" i="2"/>
  <c r="D4" i="2"/>
  <c r="D5" i="2"/>
  <c r="D6" i="2"/>
  <c r="D7" i="2"/>
  <c r="D8" i="2"/>
  <c r="D9" i="2"/>
  <c r="D10" i="2"/>
  <c r="D11" i="2"/>
  <c r="D12" i="2"/>
  <c r="D13" i="2"/>
  <c r="D2" i="2"/>
  <c r="E13" i="2" l="1"/>
  <c r="E7" i="2"/>
  <c r="E21" i="2"/>
  <c r="E11" i="2"/>
  <c r="E5" i="2"/>
  <c r="E9" i="2"/>
  <c r="E10" i="2"/>
  <c r="E4" i="2"/>
  <c r="E24" i="2"/>
  <c r="E18" i="2"/>
  <c r="E22" i="2"/>
  <c r="E15" i="2"/>
  <c r="E23" i="2"/>
  <c r="E17" i="2"/>
  <c r="E16" i="2"/>
  <c r="E25" i="2"/>
  <c r="E19" i="2"/>
  <c r="E3" i="2"/>
  <c r="E14" i="2"/>
  <c r="E8" i="2"/>
  <c r="E16" i="1"/>
  <c r="E17" i="1" s="1"/>
  <c r="C17" i="1" s="1"/>
  <c r="E12" i="2"/>
  <c r="E6" i="2"/>
  <c r="E26" i="2"/>
</calcChain>
</file>

<file path=xl/sharedStrings.xml><?xml version="1.0" encoding="utf-8"?>
<sst xmlns="http://schemas.openxmlformats.org/spreadsheetml/2006/main" count="53" uniqueCount="49">
  <si>
    <t>Date</t>
  </si>
  <si>
    <t>Debit</t>
  </si>
  <si>
    <t>Credit</t>
  </si>
  <si>
    <t>Difference</t>
  </si>
  <si>
    <t>Trend</t>
  </si>
  <si>
    <t>Same month trend Dr</t>
  </si>
  <si>
    <t>Same Month trend Cr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</si>
  <si>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</si>
  <si>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</si>
  <si>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</si>
  <si>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</si>
  <si>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</si>
  <si>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</si>
  <si>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</si>
  <si>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</si>
  <si>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</si>
  <si>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</si>
  <si>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</si>
  <si>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</si>
  <si>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Same Month Comparison</t>
  </si>
  <si>
    <t>Debit 2021</t>
  </si>
  <si>
    <t>Debit 2020</t>
  </si>
  <si>
    <t>Credit 2020</t>
  </si>
  <si>
    <t>Credit 2021</t>
  </si>
  <si>
    <t>Yes</t>
  </si>
  <si>
    <t>No</t>
  </si>
  <si>
    <t>Name:</t>
  </si>
  <si>
    <t>D/B/A:</t>
  </si>
  <si>
    <t>Address:</t>
  </si>
  <si>
    <t>C/S/Z:</t>
  </si>
  <si>
    <t>Signer:</t>
  </si>
  <si>
    <t>Account number:</t>
  </si>
  <si>
    <t>Dedicated account?</t>
  </si>
  <si>
    <t>Last negative news search:</t>
  </si>
  <si>
    <t>Current DFI status:</t>
  </si>
  <si>
    <t>Average credit monthly:</t>
  </si>
  <si>
    <t>Average debit monthly:</t>
  </si>
  <si>
    <t>Difference:</t>
  </si>
  <si>
    <t>Risk:</t>
  </si>
  <si>
    <t>Comments:</t>
  </si>
  <si>
    <t>&lt;10 = Low, &lt;15 = Medium, 15 and over = High</t>
  </si>
  <si>
    <t>&lt;5,000 = 1, &lt;10,000 = 2, &lt;15,000 = 3, &lt;20,000 = 4, 20,000 and over = 5</t>
  </si>
  <si>
    <t>&lt;10,000 = 1, &lt;20,000 = 2, &lt;30,000 = 3, &lt;40,000 = 4, &lt;50,000 = 5, 50,000 and over = 6</t>
  </si>
  <si>
    <t>0, 1</t>
  </si>
  <si>
    <t>0, 5</t>
  </si>
  <si>
    <t>0, 10</t>
  </si>
  <si>
    <t>0, 1, 2</t>
  </si>
  <si>
    <t>Point matrix:</t>
  </si>
  <si>
    <r>
      <rPr>
        <i/>
        <sz val="10"/>
        <color rgb="FFFF3300"/>
        <rFont val="Arial"/>
        <family val="2"/>
      </rPr>
      <t xml:space="preserve">NOTICE: </t>
    </r>
    <r>
      <rPr>
        <i/>
        <sz val="10"/>
        <color theme="1"/>
        <rFont val="Arial"/>
        <family val="2"/>
      </rPr>
      <t>The following has been provided by WBA committee and section volunteers for use by member banks. It should be reviewed and revised as appropriate to the user-bank’s own policies, procedures, and practices.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</si>
</sst>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FF330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3" applyNumberFormat="0" applyAlignment="0" applyProtection="0"/>
  </cellStyleXfs>
  <cellXfs count="13">
    <xf numFmtId="0" fontId="0" fillId="0" borderId="0" xfId="0"/>
    <xf numFmtId="17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2" xfId="1" applyBorder="1"/>
    <xf numFmtId="0" fontId="0" fillId="3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 year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27472514019972E-2"/>
          <c:y val="0.10226851851851854"/>
          <c:w val="0.9267267036038306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TrendAnalysis!$B$1</c:f>
              <c:strCache>
                <c:ptCount val="1"/>
                <c:pt idx="0">
                  <c:v>Debit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TrendAnalysis!$A$2:$A$25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TrendAnalysis!$B$2:$B$25</c:f>
              <c:numCache>
                <c:formatCode>#,##0.00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6B-43F4-8AB6-555A3D581B48}"/>
            </c:ext>
          </c:extLst>
        </c:ser>
        <c:ser>
          <c:idx val="1"/>
          <c:order val="1"/>
          <c:tx>
            <c:strRef>
              <c:f>TrendAnalysis!$C$1</c:f>
              <c:strCache>
                <c:ptCount val="1"/>
                <c:pt idx="0">
                  <c:v>Credit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TrendAnalysis!$A$2:$A$25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TrendAnalysis!$C$2:$C$25</c:f>
              <c:numCache>
                <c:formatCode>#,##0.00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B-43F4-8AB6-555A3D581B48}"/>
            </c:ext>
          </c:extLst>
        </c:ser>
        <c:ser>
          <c:idx val="2"/>
          <c:order val="2"/>
          <c:tx>
            <c:strRef>
              <c:f>TrendAnalysis!$D$1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TrendAnalysis!$A$2:$A$25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TrendAnalysis!$D$2:$D$25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6B-43F4-8AB6-555A3D581B48}"/>
            </c:ext>
          </c:extLst>
        </c:ser>
        <c:ser>
          <c:idx val="3"/>
          <c:order val="3"/>
          <c:tx>
            <c:strRef>
              <c:f>TrendAnalysis!$E$1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TrendAnalysis!$A$2:$A$25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TrendAnalysis!$E$2:$E$25</c:f>
              <c:numCache>
                <c:formatCode>#,##0.00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6B-43F4-8AB6-555A3D58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413080"/>
        <c:axId val="550411768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TrendAnalysis!$F$1</c15:sqref>
                        </c15:formulaRef>
                      </c:ext>
                    </c:extLst>
                    <c:strCache>
                      <c:ptCount val="1"/>
                      <c:pt idx="0">
                        <c:v>Same month trend Dr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TrendAnalysis!$A$2:$A$25</c15:sqref>
                        </c15:formulaRef>
                      </c:ext>
                    </c:extLst>
                    <c:numCache>
                      <c:formatCode>mmm\-yy</c:formatCode>
                      <c:ptCount val="24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  <c:pt idx="12">
                        <c:v>44927</c:v>
                      </c:pt>
                      <c:pt idx="13">
                        <c:v>44958</c:v>
                      </c:pt>
                      <c:pt idx="14">
                        <c:v>44986</c:v>
                      </c:pt>
                      <c:pt idx="15">
                        <c:v>45017</c:v>
                      </c:pt>
                      <c:pt idx="16">
                        <c:v>45047</c:v>
                      </c:pt>
                      <c:pt idx="17">
                        <c:v>45078</c:v>
                      </c:pt>
                      <c:pt idx="18">
                        <c:v>45108</c:v>
                      </c:pt>
                      <c:pt idx="19">
                        <c:v>45139</c:v>
                      </c:pt>
                      <c:pt idx="20">
                        <c:v>45170</c:v>
                      </c:pt>
                      <c:pt idx="21">
                        <c:v>45200</c:v>
                      </c:pt>
                      <c:pt idx="22">
                        <c:v>45231</c:v>
                      </c:pt>
                      <c:pt idx="23">
                        <c:v>45261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TrendAnalysis!$F$2:$F$25</c15:sqref>
                        </c15:formulaRef>
                      </c:ext>
                    </c:extLst>
                    <c:numCache>
                      <c:formatCode>#,##0.00</c:formatCode>
                      <c:ptCount val="24"/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96B-43F4-8AB6-555A3D581B4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TrendAnalysis!$G$1</c15:sqref>
                        </c15:formulaRef>
                      </c:ext>
                    </c:extLst>
                    <c:strCache>
                      <c:ptCount val="1"/>
                      <c:pt idx="0">
                        <c:v>Same Month trend Cr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TrendAnalysis!$A$2:$A$25</c15:sqref>
                        </c15:formulaRef>
                      </c:ext>
                    </c:extLst>
                    <c:numCache>
                      <c:formatCode>mmm\-yy</c:formatCode>
                      <c:ptCount val="24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  <c:pt idx="12">
                        <c:v>44927</c:v>
                      </c:pt>
                      <c:pt idx="13">
                        <c:v>44958</c:v>
                      </c:pt>
                      <c:pt idx="14">
                        <c:v>44986</c:v>
                      </c:pt>
                      <c:pt idx="15">
                        <c:v>45017</c:v>
                      </c:pt>
                      <c:pt idx="16">
                        <c:v>45047</c:v>
                      </c:pt>
                      <c:pt idx="17">
                        <c:v>45078</c:v>
                      </c:pt>
                      <c:pt idx="18">
                        <c:v>45108</c:v>
                      </c:pt>
                      <c:pt idx="19">
                        <c:v>45139</c:v>
                      </c:pt>
                      <c:pt idx="20">
                        <c:v>45170</c:v>
                      </c:pt>
                      <c:pt idx="21">
                        <c:v>45200</c:v>
                      </c:pt>
                      <c:pt idx="22">
                        <c:v>45231</c:v>
                      </c:pt>
                      <c:pt idx="23">
                        <c:v>45261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TrendAnalysis!$G$2:$G$25</c15:sqref>
                        </c15:formulaRef>
                      </c:ext>
                    </c:extLst>
                    <c:numCache>
                      <c:formatCode>#,##0.00</c:formatCode>
                      <c:ptCount val="24"/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6B-43F4-8AB6-555A3D581B48}"/>
                  </c:ext>
                </c:extLst>
              </c15:ser>
            </c15:filteredLineSeries>
          </c:ext>
        </c:extLst>
      </c:lineChart>
      <c:dateAx>
        <c:axId val="550413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411768"/>
        <c:crosses val="autoZero"/>
        <c:auto val="0"/>
        <c:lblOffset val="100"/>
        <c:baseTimeUnit val="months"/>
      </c:dateAx>
      <c:valAx>
        <c:axId val="55041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4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Two Year Same</a:t>
            </a:r>
            <a:r>
              <a:rPr lang="en-US" baseline="0"/>
              <a:t> Month</a:t>
            </a:r>
            <a:endParaRPr lang="en-US"/>
          </a:p>
        </c:rich>
      </c:tx>
      <c:layout>
        <c:manualLayout>
          <c:xMode val="edge"/>
          <c:yMode val="edge"/>
          <c:x val="0.4128450070764815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TrendAnalysis!$J$10</c:f>
              <c:strCache>
                <c:ptCount val="1"/>
                <c:pt idx="0">
                  <c:v>Debit 2021</c:v>
                </c:pt>
              </c:strCache>
            </c:strRef>
          </c:tx>
          <c:spPr>
            <a:solidFill>
              <a:srgbClr val="FF3300">
                <a:alpha val="6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TrendAnalysis!$I$11:$I$22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TrendAnalysis!$J$11:$J$22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04D-44B1-831A-3AE72C9649ED}"/>
            </c:ext>
          </c:extLst>
        </c:ser>
        <c:ser>
          <c:idx val="1"/>
          <c:order val="1"/>
          <c:tx>
            <c:strRef>
              <c:f>TrendAnalysis!$K$10</c:f>
              <c:strCache>
                <c:ptCount val="1"/>
                <c:pt idx="0">
                  <c:v>Debit 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TrendAnalysis!$I$11:$I$22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TrendAnalysis!$K$11:$K$22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04D-44B1-831A-3AE72C9649ED}"/>
            </c:ext>
          </c:extLst>
        </c:ser>
        <c:ser>
          <c:idx val="2"/>
          <c:order val="2"/>
          <c:tx>
            <c:strRef>
              <c:f>TrendAnalysis!$L$10</c:f>
              <c:strCache>
                <c:ptCount val="1"/>
                <c:pt idx="0">
                  <c:v>Credit 2021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TrendAnalysis!$I$11:$I$22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TrendAnalysis!$L$11:$L$22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804D-44B1-831A-3AE72C9649ED}"/>
            </c:ext>
          </c:extLst>
        </c:ser>
        <c:ser>
          <c:idx val="3"/>
          <c:order val="3"/>
          <c:tx>
            <c:strRef>
              <c:f>TrendAnalysis!$M$10</c:f>
              <c:strCache>
                <c:ptCount val="1"/>
                <c:pt idx="0">
                  <c:v>Credit 2020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TrendAnalysis!$I$11:$I$22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TrendAnalysis!$M$11:$M$22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804D-44B1-831A-3AE72C964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94040"/>
        <c:axId val="615392728"/>
        <c:axId val="0"/>
      </c:bar3DChart>
      <c:catAx>
        <c:axId val="61539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92728"/>
        <c:crosses val="autoZero"/>
        <c:auto val="1"/>
        <c:lblAlgn val="ctr"/>
        <c:lblOffset val="100"/>
        <c:noMultiLvlLbl val="0"/>
      </c:catAx>
      <c:valAx>
        <c:axId val="61539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9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TrendAnalysis!$B$1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TrendAnalysis!$A$2:$A$34</c:f>
              <c:numCache>
                <c:formatCode>mmm\-yy</c:formatCode>
                <c:ptCount val="3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</c:numCache>
            </c:numRef>
          </c:cat>
          <c:val>
            <c:numRef>
              <c:f>TrendAnalysis!$B$2:$B$34</c:f>
              <c:numCache>
                <c:formatCode>#,##0.00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2789-4B85-ACB1-247AADAACBEB}"/>
            </c:ext>
          </c:extLst>
        </c:ser>
        <c:ser>
          <c:idx val="1"/>
          <c:order val="1"/>
          <c:tx>
            <c:strRef>
              <c:f>TrendAnalysis!$C$1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TrendAnalysis!$A$2:$A$34</c:f>
              <c:numCache>
                <c:formatCode>mmm\-yy</c:formatCode>
                <c:ptCount val="3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</c:numCache>
            </c:numRef>
          </c:cat>
          <c:val>
            <c:numRef>
              <c:f>TrendAnalysis!$C$2:$C$34</c:f>
              <c:numCache>
                <c:formatCode>#,##0.00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1-2789-4B85-ACB1-247AADAACBEB}"/>
            </c:ext>
          </c:extLst>
        </c:ser>
        <c:ser>
          <c:idx val="2"/>
          <c:order val="2"/>
          <c:tx>
            <c:strRef>
              <c:f>TrendAnalysis!$D$1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TrendAnalysis!$A$2:$A$34</c:f>
              <c:numCache>
                <c:formatCode>mmm\-yy</c:formatCode>
                <c:ptCount val="3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</c:numCache>
            </c:numRef>
          </c:cat>
          <c:val>
            <c:numRef>
              <c:f>TrendAnalysis!$D$2:$D$34</c:f>
              <c:numCache>
                <c:formatCode>#,##0.00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89-4B85-ACB1-247AADAACBEB}"/>
            </c:ext>
          </c:extLst>
        </c:ser>
        <c:ser>
          <c:idx val="3"/>
          <c:order val="3"/>
          <c:tx>
            <c:strRef>
              <c:f>TrendAnalysis!$E$1</c:f>
              <c:strCache>
                <c:ptCount val="1"/>
                <c:pt idx="0">
                  <c:v>Trend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TrendAnalysis!$A$2:$A$34</c:f>
              <c:numCache>
                <c:formatCode>mmm\-yy</c:formatCode>
                <c:ptCount val="3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</c:numCache>
            </c:numRef>
          </c:cat>
          <c:val>
            <c:numRef>
              <c:f>TrendAnalysis!$E$2:$E$34</c:f>
              <c:numCache>
                <c:formatCode>#,##0.00</c:formatCode>
                <c:ptCount val="3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89-4B85-ACB1-247AADAACBEB}"/>
            </c:ext>
          </c:extLst>
        </c:ser>
        <c:ser>
          <c:idx val="4"/>
          <c:order val="4"/>
          <c:tx>
            <c:strRef>
              <c:f>TrendAnalysis!$F$1</c:f>
              <c:strCache>
                <c:ptCount val="1"/>
                <c:pt idx="0">
                  <c:v>Same month trend Dr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TrendAnalysis!$A$2:$A$34</c:f>
              <c:numCache>
                <c:formatCode>mmm\-yy</c:formatCode>
                <c:ptCount val="3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</c:numCache>
            </c:numRef>
          </c:cat>
          <c:val>
            <c:numRef>
              <c:f>TrendAnalysis!$F$2:$F$34</c:f>
              <c:numCache>
                <c:formatCode>#,##0.00</c:formatCode>
                <c:ptCount val="33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89-4B85-ACB1-247AADAACBEB}"/>
            </c:ext>
          </c:extLst>
        </c:ser>
        <c:ser>
          <c:idx val="5"/>
          <c:order val="5"/>
          <c:tx>
            <c:strRef>
              <c:f>TrendAnalysis!$G$1</c:f>
              <c:strCache>
                <c:ptCount val="1"/>
                <c:pt idx="0">
                  <c:v>Same Month trend Cr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TrendAnalysis!$A$2:$A$34</c:f>
              <c:numCache>
                <c:formatCode>mmm\-yy</c:formatCode>
                <c:ptCount val="3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</c:numCache>
            </c:numRef>
          </c:cat>
          <c:val>
            <c:numRef>
              <c:f>TrendAnalysis!$G$2:$G$34</c:f>
              <c:numCache>
                <c:formatCode>#,##0.00</c:formatCode>
                <c:ptCount val="33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89-4B85-ACB1-247AADAA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2648792"/>
        <c:axId val="532656008"/>
        <c:axId val="0"/>
      </c:bar3DChart>
      <c:dateAx>
        <c:axId val="532648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56008"/>
        <c:crosses val="autoZero"/>
        <c:auto val="1"/>
        <c:lblOffset val="100"/>
        <c:baseTimeUnit val="months"/>
      </c:dateAx>
      <c:valAx>
        <c:axId val="53265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4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0</xdr:colOff>
      <xdr:row>38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39</xdr:row>
      <xdr:rowOff>171450</xdr:rowOff>
    </xdr:from>
    <xdr:to>
      <xdr:col>6</xdr:col>
      <xdr:colOff>0</xdr:colOff>
      <xdr:row>54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1493520</xdr:colOff>
      <xdr:row>0</xdr:row>
      <xdr:rowOff>0</xdr:rowOff>
    </xdr:from>
    <xdr:to>
      <xdr:col>5</xdr:col>
      <xdr:colOff>1943100</xdr:colOff>
      <xdr:row>1</xdr:row>
      <xdr:rowOff>31104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673F7E8-F53F-A8F8-A042-CA3C1C72F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51860" y="0"/>
          <a:ext cx="6454140" cy="1128384"/>
        </a:xfrm>
        <a:prstGeom prst="rect">
          <a:avLst/>
        </a:prstGeom>
      </xdr:spPr>
    </xdr:pic>
    <xdr:clientData/>
  </xdr:twoCellAnchor>
  <xdr:twoCellAnchor>
    <xdr:from>
      <xdr:col>1</xdr:col>
      <xdr:colOff>2842261</xdr:colOff>
      <xdr:row>0</xdr:row>
      <xdr:rowOff>152400</xdr:rowOff>
    </xdr:from>
    <xdr:to>
      <xdr:col>5</xdr:col>
      <xdr:colOff>327661</xdr:colOff>
      <xdr:row>0</xdr:row>
      <xdr:rowOff>716280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B9759A5-4578-21AC-7F16-8941B7B585D3}"/>
            </a:ext>
          </a:extLst>
        </xdr:cNvPr>
        <xdr:cNvSpPr txBox="1">
          <a:spLocks noChangeArrowheads="1"/>
        </xdr:cNvSpPr>
      </xdr:nvSpPr>
      <xdr:spPr bwMode="auto">
        <a:xfrm>
          <a:off x="4800601" y="152400"/>
          <a:ext cx="3489960" cy="5638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ts val="3600"/>
            </a:lnSpc>
            <a:spcBef>
              <a:spcPts val="0"/>
            </a:spcBef>
            <a:spcAft>
              <a:spcPts val="0"/>
            </a:spcAft>
          </a:pPr>
          <a:r>
            <a:rPr lang="en-US" sz="3400" b="1">
              <a:solidFill>
                <a:srgbClr val="00539D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Best Practices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ts val="2200"/>
            </a:lnSpc>
            <a:spcBef>
              <a:spcPts val="0"/>
            </a:spcBef>
            <a:spcAft>
              <a:spcPts val="0"/>
            </a:spcAft>
          </a:pPr>
          <a:r>
            <a:rPr lang="en-US" sz="2000" b="1">
              <a:solidFill>
                <a:srgbClr val="00539D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L I B R A R Y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36</xdr:row>
      <xdr:rowOff>19050</xdr:rowOff>
    </xdr:from>
    <xdr:to>
      <xdr:col>5</xdr:col>
      <xdr:colOff>1495425</xdr:colOff>
      <xdr:row>50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A2" sqref="A2:F2"/>
    </sheetView>
  </sheetViews>
  <sheetFormatPr defaultRowHeight="14.4" x14ac:dyDescent="0.3"/>
  <cols>
    <col min="1" max="1" width="28.5546875" customWidth="1"/>
    <col min="2" max="2" width="59" customWidth="1"/>
    <col min="3" max="3" width="15" customWidth="1"/>
    <col min="4" max="4" width="4.6640625" customWidth="1"/>
    <col min="6" max="6" width="70.5546875" customWidth="1"/>
  </cols>
  <sheetData>
    <row r="1" spans="1:6" ht="86.4" customHeight="1" x14ac:dyDescent="0.3">
      <c r="A1" s="11"/>
      <c r="B1" s="11"/>
      <c r="C1" s="11"/>
      <c r="D1" s="11"/>
      <c r="E1" s="11"/>
      <c r="F1" s="11"/>
    </row>
    <row r="2" spans="1:6" ht="16.8" customHeight="1" x14ac:dyDescent="0.3">
      <c r="A2" s="12" t="s">
        <v>48</v>
      </c>
      <c r="B2" s="11"/>
      <c r="C2" s="11"/>
      <c r="D2" s="11"/>
      <c r="E2" s="11"/>
      <c r="F2" s="11"/>
    </row>
    <row r="3" spans="1:6" x14ac:dyDescent="0.3">
      <c r="A3" t="s">
        <v>26</v>
      </c>
      <c r="C3" s="8"/>
      <c r="F3" t="s">
        <v>47</v>
      </c>
    </row>
    <row r="4" spans="1:6" x14ac:dyDescent="0.3">
      <c r="A4" t="s">
        <v>27</v>
      </c>
      <c r="C4" s="8"/>
    </row>
    <row r="5" spans="1:6" x14ac:dyDescent="0.3">
      <c r="A5" t="s">
        <v>28</v>
      </c>
      <c r="C5" s="8"/>
    </row>
    <row r="6" spans="1:6" x14ac:dyDescent="0.3">
      <c r="A6" t="s">
        <v>29</v>
      </c>
      <c r="C6" s="8"/>
    </row>
    <row r="7" spans="1:6" x14ac:dyDescent="0.3">
      <c r="A7" t="s">
        <v>31</v>
      </c>
      <c r="B7" s="4"/>
      <c r="C7" s="8"/>
    </row>
    <row r="8" spans="1:6" x14ac:dyDescent="0.3">
      <c r="A8" t="s">
        <v>32</v>
      </c>
      <c r="C8" s="8"/>
      <c r="E8">
        <f>IF(B8="Yes",0,1)</f>
        <v>1</v>
      </c>
      <c r="F8" t="s">
        <v>43</v>
      </c>
    </row>
    <row r="9" spans="1:6" x14ac:dyDescent="0.3">
      <c r="A9" t="s">
        <v>30</v>
      </c>
      <c r="C9" s="8"/>
      <c r="D9">
        <f>COUNTIF(C9,"*******OK*****")</f>
        <v>0</v>
      </c>
      <c r="E9">
        <f>IF(D9=1,0,5)</f>
        <v>5</v>
      </c>
      <c r="F9" t="s">
        <v>44</v>
      </c>
    </row>
    <row r="10" spans="1:6" x14ac:dyDescent="0.3">
      <c r="A10" t="s">
        <v>30</v>
      </c>
      <c r="C10" s="8"/>
      <c r="D10">
        <f>COUNTIF(C10,"*******OK*****")</f>
        <v>0</v>
      </c>
      <c r="E10">
        <f>IF(D10=1,0,5)</f>
        <v>5</v>
      </c>
      <c r="F10" t="s">
        <v>44</v>
      </c>
    </row>
    <row r="11" spans="1:6" x14ac:dyDescent="0.3">
      <c r="A11" t="s">
        <v>30</v>
      </c>
      <c r="C11" s="8"/>
      <c r="F11" t="s">
        <v>44</v>
      </c>
    </row>
    <row r="12" spans="1:6" x14ac:dyDescent="0.3">
      <c r="A12" t="s">
        <v>33</v>
      </c>
      <c r="B12" s="5"/>
      <c r="C12" s="8"/>
      <c r="E12" t="str">
        <f>IF(C12="clear",0,IF(C12="Minor",3,IF(C12="Concerning",5,"")))</f>
        <v/>
      </c>
      <c r="F12" t="s">
        <v>45</v>
      </c>
    </row>
    <row r="13" spans="1:6" x14ac:dyDescent="0.3">
      <c r="A13" t="s">
        <v>34</v>
      </c>
      <c r="C13" s="8"/>
      <c r="E13">
        <f>IF(C13="OK",0,IF(C13="minor issue",1,2))</f>
        <v>2</v>
      </c>
      <c r="F13" t="s">
        <v>46</v>
      </c>
    </row>
    <row r="14" spans="1:6" x14ac:dyDescent="0.3">
      <c r="A14" t="s">
        <v>35</v>
      </c>
      <c r="B14" s="3"/>
      <c r="C14" s="8"/>
      <c r="E14">
        <f>IF(B14&lt;10000,1,IF(B14&lt;20000,2,IF(B14&lt;30000,3,IF(B14&lt;40000,4,IF(B14&lt;50000,5,6)))))</f>
        <v>1</v>
      </c>
      <c r="F14" t="s">
        <v>42</v>
      </c>
    </row>
    <row r="15" spans="1:6" x14ac:dyDescent="0.3">
      <c r="A15" t="s">
        <v>36</v>
      </c>
      <c r="B15" s="3"/>
      <c r="C15" s="8"/>
    </row>
    <row r="16" spans="1:6" ht="15" thickBot="1" x14ac:dyDescent="0.35">
      <c r="A16" t="s">
        <v>37</v>
      </c>
      <c r="B16" s="3">
        <f>B14-B15</f>
        <v>0</v>
      </c>
      <c r="C16" s="8"/>
      <c r="E16">
        <f>IF(B16&lt;5000,1,IF(B16&lt;10000,2,IF(B16&lt;15000,3,IF(B16&lt;2000,4,5))))</f>
        <v>1</v>
      </c>
      <c r="F16" t="s">
        <v>41</v>
      </c>
    </row>
    <row r="17" spans="1:6" ht="15" thickBot="1" x14ac:dyDescent="0.35">
      <c r="A17" t="s">
        <v>38</v>
      </c>
      <c r="C17" s="7" t="str">
        <f>IF(E17&lt;10,"Low",IF(E17&lt;15,"Medium","High"))</f>
        <v>High</v>
      </c>
      <c r="E17" s="7">
        <f>SUM(E8:E16)</f>
        <v>15</v>
      </c>
      <c r="F17" t="s">
        <v>40</v>
      </c>
    </row>
    <row r="18" spans="1:6" x14ac:dyDescent="0.3">
      <c r="A18" t="s">
        <v>39</v>
      </c>
      <c r="B18" s="9"/>
    </row>
    <row r="19" spans="1:6" x14ac:dyDescent="0.3">
      <c r="B19" s="9"/>
    </row>
    <row r="20" spans="1:6" x14ac:dyDescent="0.3">
      <c r="B20" s="9"/>
    </row>
    <row r="21" spans="1:6" x14ac:dyDescent="0.3">
      <c r="B21" s="9"/>
    </row>
    <row r="22" spans="1:6" x14ac:dyDescent="0.3">
      <c r="B22" s="9"/>
    </row>
    <row r="23" spans="1:6" x14ac:dyDescent="0.3">
      <c r="B23" s="9"/>
    </row>
    <row r="24" spans="1:6" x14ac:dyDescent="0.3">
      <c r="B24" s="6"/>
    </row>
    <row r="25" spans="1:6" x14ac:dyDescent="0.3">
      <c r="B25" s="6"/>
    </row>
  </sheetData>
  <mergeCells count="3">
    <mergeCell ref="B18:B23"/>
    <mergeCell ref="A1:F1"/>
    <mergeCell ref="A2:F2"/>
  </mergeCells>
  <dataValidations count="2">
    <dataValidation type="list" allowBlank="1" showInputMessage="1" showErrorMessage="1" sqref="C12" xr:uid="{00000000-0002-0000-0000-000000000000}">
      <formula1>"Clear, Minor, Concerning"</formula1>
    </dataValidation>
    <dataValidation type="list" allowBlank="1" showInputMessage="1" showErrorMessage="1" sqref="C13" xr:uid="{00000000-0002-0000-0000-000001000000}">
      <formula1>"OK,Minor issue, Concerning"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Sheet3!$B$2:$B$3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B1" workbookViewId="0">
      <selection activeCell="M17" sqref="M17"/>
    </sheetView>
  </sheetViews>
  <sheetFormatPr defaultRowHeight="14.4" x14ac:dyDescent="0.3"/>
  <cols>
    <col min="1" max="1" width="21.6640625" customWidth="1"/>
    <col min="2" max="2" width="23.109375" customWidth="1"/>
    <col min="3" max="3" width="25.44140625" customWidth="1"/>
    <col min="4" max="4" width="12" customWidth="1"/>
    <col min="5" max="5" width="10.33203125" customWidth="1"/>
    <col min="6" max="6" width="26.109375" customWidth="1"/>
    <col min="7" max="7" width="26.88671875" customWidth="1"/>
    <col min="10" max="10" width="15" customWidth="1"/>
    <col min="11" max="12" width="13.109375" customWidth="1"/>
    <col min="13" max="13" width="13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3" x14ac:dyDescent="0.3">
      <c r="A2" s="1">
        <v>44562</v>
      </c>
      <c r="B2" s="2"/>
      <c r="C2" s="2"/>
      <c r="D2" s="3">
        <f>B2-C2</f>
        <v>0</v>
      </c>
      <c r="F2" s="3"/>
      <c r="G2" s="3"/>
    </row>
    <row r="3" spans="1:13" x14ac:dyDescent="0.3">
      <c r="A3" s="1">
        <v>44593</v>
      </c>
      <c r="B3" s="2"/>
      <c r="C3" s="2"/>
      <c r="D3" s="3">
        <f t="shared" ref="D3:D34" si="0">B3-C3</f>
        <v>0</v>
      </c>
      <c r="E3" s="3">
        <f>D3-D2</f>
        <v>0</v>
      </c>
      <c r="F3" s="3"/>
      <c r="G3" s="3"/>
    </row>
    <row r="4" spans="1:13" x14ac:dyDescent="0.3">
      <c r="A4" s="1">
        <v>44621</v>
      </c>
      <c r="B4" s="2"/>
      <c r="C4" s="2"/>
      <c r="D4" s="3">
        <f t="shared" si="0"/>
        <v>0</v>
      </c>
      <c r="E4" s="3">
        <f t="shared" ref="E4:E34" si="1">D4-D3</f>
        <v>0</v>
      </c>
      <c r="F4" s="3"/>
      <c r="G4" s="3"/>
    </row>
    <row r="5" spans="1:13" x14ac:dyDescent="0.3">
      <c r="A5" s="1">
        <v>44652</v>
      </c>
      <c r="B5" s="2"/>
      <c r="C5" s="2"/>
      <c r="D5" s="3">
        <f t="shared" si="0"/>
        <v>0</v>
      </c>
      <c r="E5" s="3">
        <f t="shared" si="1"/>
        <v>0</v>
      </c>
      <c r="F5" s="3"/>
      <c r="G5" s="3"/>
    </row>
    <row r="6" spans="1:13" x14ac:dyDescent="0.3">
      <c r="A6" s="1">
        <v>44682</v>
      </c>
      <c r="B6" s="2"/>
      <c r="C6" s="2"/>
      <c r="D6" s="3">
        <f t="shared" si="0"/>
        <v>0</v>
      </c>
      <c r="E6" s="3">
        <f t="shared" si="1"/>
        <v>0</v>
      </c>
      <c r="F6" s="3"/>
      <c r="G6" s="3"/>
    </row>
    <row r="7" spans="1:13" x14ac:dyDescent="0.3">
      <c r="A7" s="1">
        <v>44713</v>
      </c>
      <c r="B7" s="2"/>
      <c r="C7" s="2"/>
      <c r="D7" s="3">
        <f t="shared" si="0"/>
        <v>0</v>
      </c>
      <c r="E7" s="3">
        <f t="shared" si="1"/>
        <v>0</v>
      </c>
      <c r="F7" s="3"/>
      <c r="G7" s="3"/>
    </row>
    <row r="8" spans="1:13" x14ac:dyDescent="0.3">
      <c r="A8" s="1">
        <v>44743</v>
      </c>
      <c r="B8" s="2"/>
      <c r="C8" s="2"/>
      <c r="D8" s="3">
        <f t="shared" si="0"/>
        <v>0</v>
      </c>
      <c r="E8" s="3">
        <f t="shared" si="1"/>
        <v>0</v>
      </c>
      <c r="F8" s="3"/>
      <c r="G8" s="3"/>
    </row>
    <row r="9" spans="1:13" x14ac:dyDescent="0.3">
      <c r="A9" s="1">
        <v>44774</v>
      </c>
      <c r="B9" s="2"/>
      <c r="C9" s="2"/>
      <c r="D9" s="3">
        <f t="shared" si="0"/>
        <v>0</v>
      </c>
      <c r="E9" s="3">
        <f t="shared" si="1"/>
        <v>0</v>
      </c>
      <c r="F9" s="3"/>
      <c r="G9" s="3"/>
      <c r="J9" s="10" t="s">
        <v>19</v>
      </c>
      <c r="K9" s="10"/>
      <c r="L9" s="10"/>
      <c r="M9" s="10"/>
    </row>
    <row r="10" spans="1:13" x14ac:dyDescent="0.3">
      <c r="A10" s="1">
        <v>44805</v>
      </c>
      <c r="B10" s="2"/>
      <c r="C10" s="2"/>
      <c r="D10" s="3">
        <f t="shared" si="0"/>
        <v>0</v>
      </c>
      <c r="E10" s="3">
        <f t="shared" si="1"/>
        <v>0</v>
      </c>
      <c r="F10" s="3"/>
      <c r="G10" s="3"/>
      <c r="J10" t="s">
        <v>20</v>
      </c>
      <c r="K10" t="s">
        <v>21</v>
      </c>
      <c r="L10" t="s">
        <v>23</v>
      </c>
      <c r="M10" t="s">
        <v>22</v>
      </c>
    </row>
    <row r="11" spans="1:13" x14ac:dyDescent="0.3">
      <c r="A11" s="1">
        <v>44835</v>
      </c>
      <c r="B11" s="2"/>
      <c r="C11" s="2"/>
      <c r="D11" s="3">
        <f t="shared" si="0"/>
        <v>0</v>
      </c>
      <c r="E11" s="3">
        <f t="shared" si="1"/>
        <v>0</v>
      </c>
      <c r="F11" s="3"/>
      <c r="G11" s="3"/>
      <c r="I11" t="s">
        <v>7</v>
      </c>
      <c r="J11" s="2"/>
      <c r="K11" s="2"/>
      <c r="L11" s="2"/>
      <c r="M11" s="2"/>
    </row>
    <row r="12" spans="1:13" x14ac:dyDescent="0.3">
      <c r="A12" s="1">
        <v>44866</v>
      </c>
      <c r="B12" s="2"/>
      <c r="C12" s="2"/>
      <c r="D12" s="3">
        <f t="shared" si="0"/>
        <v>0</v>
      </c>
      <c r="E12" s="3">
        <f t="shared" si="1"/>
        <v>0</v>
      </c>
      <c r="F12" s="3"/>
      <c r="G12" s="3"/>
      <c r="I12" t="s">
        <v>8</v>
      </c>
      <c r="J12" s="2"/>
      <c r="K12" s="2"/>
      <c r="L12" s="2"/>
      <c r="M12" s="2"/>
    </row>
    <row r="13" spans="1:13" x14ac:dyDescent="0.3">
      <c r="A13" s="1">
        <v>44896</v>
      </c>
      <c r="B13" s="2"/>
      <c r="C13" s="2"/>
      <c r="D13" s="3">
        <f t="shared" si="0"/>
        <v>0</v>
      </c>
      <c r="E13" s="3">
        <f t="shared" si="1"/>
        <v>0</v>
      </c>
      <c r="F13" s="3"/>
      <c r="G13" s="3"/>
      <c r="I13" t="s">
        <v>9</v>
      </c>
      <c r="J13" s="2"/>
      <c r="K13" s="2"/>
      <c r="L13" s="2"/>
      <c r="M13" s="2"/>
    </row>
    <row r="14" spans="1:13" x14ac:dyDescent="0.3">
      <c r="A14" s="1">
        <v>44927</v>
      </c>
      <c r="B14" s="2"/>
      <c r="C14" s="2"/>
      <c r="D14" s="3">
        <f t="shared" si="0"/>
        <v>0</v>
      </c>
      <c r="E14" s="3">
        <f t="shared" si="1"/>
        <v>0</v>
      </c>
      <c r="F14" s="3">
        <f>B14-B2</f>
        <v>0</v>
      </c>
      <c r="G14" s="3">
        <f>C14-C2</f>
        <v>0</v>
      </c>
      <c r="I14" t="s">
        <v>10</v>
      </c>
      <c r="J14" s="2"/>
      <c r="K14" s="2"/>
      <c r="L14" s="2"/>
      <c r="M14" s="2"/>
    </row>
    <row r="15" spans="1:13" x14ac:dyDescent="0.3">
      <c r="A15" s="1">
        <v>44958</v>
      </c>
      <c r="B15" s="2"/>
      <c r="C15" s="2"/>
      <c r="D15" s="3">
        <f t="shared" si="0"/>
        <v>0</v>
      </c>
      <c r="E15" s="3">
        <f t="shared" si="1"/>
        <v>0</v>
      </c>
      <c r="F15" s="3">
        <f t="shared" ref="F15:F25" si="2">B15-B3</f>
        <v>0</v>
      </c>
      <c r="G15" s="3">
        <f t="shared" ref="G15:G25" si="3">C15-C3</f>
        <v>0</v>
      </c>
      <c r="I15" t="s">
        <v>11</v>
      </c>
      <c r="J15" s="2"/>
      <c r="K15" s="2"/>
      <c r="L15" s="2"/>
      <c r="M15" s="2"/>
    </row>
    <row r="16" spans="1:13" x14ac:dyDescent="0.3">
      <c r="A16" s="1">
        <v>44986</v>
      </c>
      <c r="B16" s="2"/>
      <c r="C16" s="2"/>
      <c r="D16" s="3">
        <f t="shared" si="0"/>
        <v>0</v>
      </c>
      <c r="E16" s="3">
        <f t="shared" si="1"/>
        <v>0</v>
      </c>
      <c r="F16" s="3">
        <f t="shared" si="2"/>
        <v>0</v>
      </c>
      <c r="G16" s="3">
        <f t="shared" si="3"/>
        <v>0</v>
      </c>
      <c r="I16" t="s">
        <v>12</v>
      </c>
      <c r="J16" s="2"/>
      <c r="K16" s="2"/>
      <c r="L16" s="2"/>
      <c r="M16" s="2"/>
    </row>
    <row r="17" spans="1:13" x14ac:dyDescent="0.3">
      <c r="A17" s="1">
        <v>45017</v>
      </c>
      <c r="B17" s="2"/>
      <c r="C17" s="2"/>
      <c r="D17" s="3">
        <f t="shared" si="0"/>
        <v>0</v>
      </c>
      <c r="E17" s="3">
        <f t="shared" si="1"/>
        <v>0</v>
      </c>
      <c r="F17" s="3">
        <f t="shared" si="2"/>
        <v>0</v>
      </c>
      <c r="G17" s="3">
        <f t="shared" si="3"/>
        <v>0</v>
      </c>
      <c r="I17" t="s">
        <v>13</v>
      </c>
      <c r="J17" s="2"/>
      <c r="K17" s="2"/>
      <c r="L17" s="2"/>
      <c r="M17" s="2"/>
    </row>
    <row r="18" spans="1:13" x14ac:dyDescent="0.3">
      <c r="A18" s="1">
        <v>45047</v>
      </c>
      <c r="B18" s="2"/>
      <c r="C18" s="2"/>
      <c r="D18" s="3">
        <f t="shared" si="0"/>
        <v>0</v>
      </c>
      <c r="E18" s="3">
        <f t="shared" si="1"/>
        <v>0</v>
      </c>
      <c r="F18" s="3">
        <f t="shared" si="2"/>
        <v>0</v>
      </c>
      <c r="G18" s="3">
        <f t="shared" si="3"/>
        <v>0</v>
      </c>
      <c r="I18" t="s">
        <v>14</v>
      </c>
      <c r="J18" s="2"/>
      <c r="K18" s="2"/>
      <c r="L18" s="2"/>
      <c r="M18" s="2"/>
    </row>
    <row r="19" spans="1:13" x14ac:dyDescent="0.3">
      <c r="A19" s="1">
        <v>45078</v>
      </c>
      <c r="B19" s="2"/>
      <c r="C19" s="2"/>
      <c r="D19" s="3">
        <f t="shared" si="0"/>
        <v>0</v>
      </c>
      <c r="E19" s="3">
        <f t="shared" si="1"/>
        <v>0</v>
      </c>
      <c r="F19" s="3">
        <f t="shared" si="2"/>
        <v>0</v>
      </c>
      <c r="G19" s="3">
        <f t="shared" si="3"/>
        <v>0</v>
      </c>
      <c r="I19" t="s">
        <v>15</v>
      </c>
      <c r="J19" s="2"/>
      <c r="K19" s="2"/>
      <c r="L19" s="2"/>
      <c r="M19" s="2"/>
    </row>
    <row r="20" spans="1:13" x14ac:dyDescent="0.3">
      <c r="A20" s="1">
        <v>45108</v>
      </c>
      <c r="B20" s="2"/>
      <c r="C20" s="2"/>
      <c r="D20" s="3">
        <f t="shared" si="0"/>
        <v>0</v>
      </c>
      <c r="E20" s="3">
        <f t="shared" si="1"/>
        <v>0</v>
      </c>
      <c r="F20" s="3">
        <f t="shared" si="2"/>
        <v>0</v>
      </c>
      <c r="G20" s="3">
        <f t="shared" si="3"/>
        <v>0</v>
      </c>
      <c r="I20" t="s">
        <v>16</v>
      </c>
      <c r="J20" s="2"/>
      <c r="K20" s="2"/>
      <c r="L20" s="2"/>
      <c r="M20" s="2"/>
    </row>
    <row r="21" spans="1:13" x14ac:dyDescent="0.3">
      <c r="A21" s="1">
        <v>45139</v>
      </c>
      <c r="B21" s="2"/>
      <c r="C21" s="2"/>
      <c r="D21" s="3">
        <f t="shared" si="0"/>
        <v>0</v>
      </c>
      <c r="E21" s="3">
        <f t="shared" si="1"/>
        <v>0</v>
      </c>
      <c r="F21" s="3">
        <f t="shared" si="2"/>
        <v>0</v>
      </c>
      <c r="G21" s="3">
        <f t="shared" si="3"/>
        <v>0</v>
      </c>
      <c r="I21" t="s">
        <v>17</v>
      </c>
      <c r="J21" s="2"/>
      <c r="K21" s="2"/>
      <c r="L21" s="2"/>
      <c r="M21" s="2"/>
    </row>
    <row r="22" spans="1:13" x14ac:dyDescent="0.3">
      <c r="A22" s="1">
        <v>45170</v>
      </c>
      <c r="B22" s="2"/>
      <c r="C22" s="2"/>
      <c r="D22" s="3">
        <f t="shared" si="0"/>
        <v>0</v>
      </c>
      <c r="E22" s="3">
        <f t="shared" si="1"/>
        <v>0</v>
      </c>
      <c r="F22" s="3">
        <f t="shared" si="2"/>
        <v>0</v>
      </c>
      <c r="G22" s="3">
        <f t="shared" si="3"/>
        <v>0</v>
      </c>
      <c r="I22" t="s">
        <v>18</v>
      </c>
      <c r="J22" s="2"/>
      <c r="K22" s="2"/>
      <c r="L22" s="2"/>
      <c r="M22" s="2"/>
    </row>
    <row r="23" spans="1:13" x14ac:dyDescent="0.3">
      <c r="A23" s="1">
        <v>45200</v>
      </c>
      <c r="B23" s="2"/>
      <c r="C23" s="2"/>
      <c r="D23" s="3">
        <f t="shared" si="0"/>
        <v>0</v>
      </c>
      <c r="E23" s="3">
        <f t="shared" si="1"/>
        <v>0</v>
      </c>
      <c r="F23" s="3">
        <f t="shared" si="2"/>
        <v>0</v>
      </c>
      <c r="G23" s="3">
        <f t="shared" si="3"/>
        <v>0</v>
      </c>
    </row>
    <row r="24" spans="1:13" x14ac:dyDescent="0.3">
      <c r="A24" s="1">
        <v>45231</v>
      </c>
      <c r="B24" s="2"/>
      <c r="C24" s="2"/>
      <c r="D24" s="3">
        <f t="shared" si="0"/>
        <v>0</v>
      </c>
      <c r="E24" s="3">
        <f t="shared" si="1"/>
        <v>0</v>
      </c>
      <c r="F24" s="3">
        <f t="shared" si="2"/>
        <v>0</v>
      </c>
      <c r="G24" s="3">
        <f t="shared" si="3"/>
        <v>0</v>
      </c>
    </row>
    <row r="25" spans="1:13" x14ac:dyDescent="0.3">
      <c r="A25" s="1">
        <v>45261</v>
      </c>
      <c r="B25" s="2"/>
      <c r="C25" s="2"/>
      <c r="D25" s="3">
        <f t="shared" si="0"/>
        <v>0</v>
      </c>
      <c r="E25" s="3">
        <f t="shared" si="1"/>
        <v>0</v>
      </c>
      <c r="F25" s="3">
        <f t="shared" si="2"/>
        <v>0</v>
      </c>
      <c r="G25" s="3">
        <f t="shared" si="3"/>
        <v>0</v>
      </c>
    </row>
    <row r="26" spans="1:13" x14ac:dyDescent="0.3">
      <c r="A26" s="1">
        <v>45292</v>
      </c>
      <c r="C26" s="3"/>
      <c r="D26" s="3">
        <f t="shared" si="0"/>
        <v>0</v>
      </c>
      <c r="E26" s="3">
        <f t="shared" si="1"/>
        <v>0</v>
      </c>
      <c r="F26" s="3">
        <f t="shared" ref="F26:F34" si="4">B26-B38</f>
        <v>0</v>
      </c>
      <c r="G26" s="3">
        <f t="shared" ref="G26:G34" si="5">C26-C38</f>
        <v>0</v>
      </c>
    </row>
    <row r="27" spans="1:13" x14ac:dyDescent="0.3">
      <c r="A27" s="1">
        <v>45323</v>
      </c>
      <c r="C27" s="3"/>
      <c r="D27" s="3">
        <f t="shared" si="0"/>
        <v>0</v>
      </c>
      <c r="E27" s="3">
        <f t="shared" si="1"/>
        <v>0</v>
      </c>
      <c r="F27" s="3">
        <f t="shared" si="4"/>
        <v>0</v>
      </c>
      <c r="G27" s="3">
        <f t="shared" si="5"/>
        <v>0</v>
      </c>
    </row>
    <row r="28" spans="1:13" x14ac:dyDescent="0.3">
      <c r="A28" s="1">
        <v>45352</v>
      </c>
      <c r="C28" s="3"/>
      <c r="D28" s="3">
        <f t="shared" si="0"/>
        <v>0</v>
      </c>
      <c r="E28" s="3">
        <f t="shared" si="1"/>
        <v>0</v>
      </c>
      <c r="F28" s="3">
        <f t="shared" si="4"/>
        <v>0</v>
      </c>
      <c r="G28" s="3">
        <f t="shared" si="5"/>
        <v>0</v>
      </c>
    </row>
    <row r="29" spans="1:13" x14ac:dyDescent="0.3">
      <c r="A29" s="1">
        <v>45383</v>
      </c>
      <c r="D29" s="3">
        <f t="shared" si="0"/>
        <v>0</v>
      </c>
      <c r="E29" s="3">
        <f t="shared" si="1"/>
        <v>0</v>
      </c>
      <c r="F29" s="3">
        <f t="shared" si="4"/>
        <v>0</v>
      </c>
      <c r="G29" s="3">
        <f t="shared" si="5"/>
        <v>0</v>
      </c>
    </row>
    <row r="30" spans="1:13" x14ac:dyDescent="0.3">
      <c r="A30" s="1">
        <v>45413</v>
      </c>
      <c r="D30" s="3">
        <f t="shared" si="0"/>
        <v>0</v>
      </c>
      <c r="E30" s="3">
        <f t="shared" si="1"/>
        <v>0</v>
      </c>
      <c r="F30" s="3">
        <f t="shared" si="4"/>
        <v>0</v>
      </c>
      <c r="G30" s="3">
        <f t="shared" si="5"/>
        <v>0</v>
      </c>
    </row>
    <row r="31" spans="1:13" x14ac:dyDescent="0.3">
      <c r="A31" s="1">
        <v>45444</v>
      </c>
      <c r="D31" s="3">
        <f t="shared" si="0"/>
        <v>0</v>
      </c>
      <c r="E31" s="3">
        <f t="shared" si="1"/>
        <v>0</v>
      </c>
      <c r="F31" s="3">
        <f t="shared" si="4"/>
        <v>0</v>
      </c>
      <c r="G31" s="3">
        <f t="shared" si="5"/>
        <v>0</v>
      </c>
    </row>
    <row r="32" spans="1:13" x14ac:dyDescent="0.3">
      <c r="A32" s="1">
        <v>45474</v>
      </c>
      <c r="D32" s="3">
        <f t="shared" si="0"/>
        <v>0</v>
      </c>
      <c r="E32" s="3">
        <f t="shared" si="1"/>
        <v>0</v>
      </c>
      <c r="F32" s="3">
        <f t="shared" si="4"/>
        <v>0</v>
      </c>
      <c r="G32" s="3">
        <f t="shared" si="5"/>
        <v>0</v>
      </c>
    </row>
    <row r="33" spans="1:7" x14ac:dyDescent="0.3">
      <c r="A33" s="1">
        <v>45505</v>
      </c>
      <c r="D33" s="3">
        <f t="shared" si="0"/>
        <v>0</v>
      </c>
      <c r="E33" s="3">
        <f t="shared" si="1"/>
        <v>0</v>
      </c>
      <c r="F33" s="3">
        <f t="shared" si="4"/>
        <v>0</v>
      </c>
      <c r="G33" s="3">
        <f t="shared" si="5"/>
        <v>0</v>
      </c>
    </row>
    <row r="34" spans="1:7" x14ac:dyDescent="0.3">
      <c r="A34" s="1">
        <v>45536</v>
      </c>
      <c r="D34" s="3">
        <f t="shared" si="0"/>
        <v>0</v>
      </c>
      <c r="E34" s="3">
        <f t="shared" si="1"/>
        <v>0</v>
      </c>
      <c r="F34" s="3">
        <f t="shared" si="4"/>
        <v>0</v>
      </c>
      <c r="G34" s="3">
        <f t="shared" si="5"/>
        <v>0</v>
      </c>
    </row>
  </sheetData>
  <mergeCells count="1">
    <mergeCell ref="J9:M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"/>
  <sheetViews>
    <sheetView workbookViewId="0">
      <selection activeCell="E16" sqref="E16"/>
    </sheetView>
  </sheetViews>
  <sheetFormatPr defaultRowHeight="14.4" x14ac:dyDescent="0.3"/>
  <cols>
    <col min="1" max="1" width="10.6640625" customWidth="1"/>
  </cols>
  <sheetData>
    <row r="2" spans="2:2" x14ac:dyDescent="0.3">
      <c r="B2" t="s">
        <v>24</v>
      </c>
    </row>
    <row r="3" spans="2:2" x14ac:dyDescent="0.3">
      <c r="B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TrendAnalysis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Bartolerio</dc:creator>
  <cp:lastModifiedBy>Katie Reiser</cp:lastModifiedBy>
  <dcterms:created xsi:type="dcterms:W3CDTF">2020-02-04T16:28:55Z</dcterms:created>
  <dcterms:modified xsi:type="dcterms:W3CDTF">2023-04-04T19:20:45Z</dcterms:modified>
</cp:coreProperties>
</file>